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filterPrivacy="1" codeName="ThisWorkbook"/>
  <xr:revisionPtr revIDLastSave="0" documentId="13_ncr:1_{37406425-75CC-4F6E-BF41-868CCD504FD6}" xr6:coauthVersionLast="36" xr6:coauthVersionMax="36" xr10:uidLastSave="{00000000-0000-0000-0000-000000000000}"/>
  <bookViews>
    <workbookView xWindow="-120" yWindow="-120" windowWidth="38640" windowHeight="15990" xr2:uid="{00000000-000D-0000-FFFF-FFFF00000000}"/>
  </bookViews>
  <sheets>
    <sheet name="ProjectSchedule" sheetId="11" r:id="rId1"/>
    <sheet name="About" sheetId="12" r:id="rId2"/>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6" i="11" l="1"/>
  <c r="BN7" i="11" l="1"/>
  <c r="BM7" i="11"/>
  <c r="BO7" i="11" l="1"/>
  <c r="F11" i="11"/>
  <c r="E12" i="11"/>
  <c r="F12" i="11" s="1"/>
  <c r="E13" i="11" s="1"/>
  <c r="F13" i="11" s="1"/>
  <c r="E9" i="11"/>
  <c r="F9" i="11" s="1"/>
  <c r="BQ6" i="11" l="1"/>
  <c r="BP7" i="11"/>
  <c r="H7" i="11"/>
  <c r="BQ7" i="11" l="1"/>
  <c r="H21" i="11"/>
  <c r="I5" i="11"/>
  <c r="I4" i="11" s="1"/>
  <c r="H31" i="11"/>
  <c r="H30" i="11"/>
  <c r="H29" i="11"/>
  <c r="H28" i="11"/>
  <c r="H27" i="11"/>
  <c r="H26" i="11"/>
  <c r="H25" i="11"/>
  <c r="H8" i="11"/>
  <c r="BR7" i="11" l="1"/>
  <c r="BS7" i="11"/>
  <c r="H9" i="11"/>
  <c r="I6" i="11"/>
  <c r="H24" i="11" l="1"/>
  <c r="H10" i="11"/>
  <c r="H22" i="11"/>
  <c r="J5" i="11"/>
  <c r="K5" i="11" s="1"/>
  <c r="L5" i="11" s="1"/>
  <c r="M5" i="11" s="1"/>
  <c r="N5" i="11" s="1"/>
  <c r="O5" i="11" s="1"/>
  <c r="P5" i="11" s="1"/>
  <c r="E14" i="11" l="1"/>
  <c r="F14" i="11" s="1"/>
  <c r="E16" i="11" s="1"/>
  <c r="F16" i="11" s="1"/>
  <c r="E17" i="11" s="1"/>
  <c r="H23" i="11"/>
  <c r="H15" i="11"/>
  <c r="H11" i="11"/>
  <c r="H12" i="11"/>
  <c r="P4" i="11"/>
  <c r="Q5" i="11"/>
  <c r="R5" i="11" s="1"/>
  <c r="S5" i="11" s="1"/>
  <c r="T5" i="11" s="1"/>
  <c r="U5" i="11" s="1"/>
  <c r="V5" i="11" s="1"/>
  <c r="W5" i="11" s="1"/>
  <c r="J6" i="11"/>
  <c r="E18" i="11" l="1"/>
  <c r="F18" i="11" s="1"/>
  <c r="E19" i="11" s="1"/>
  <c r="F19" i="11" s="1"/>
  <c r="F17" i="11"/>
  <c r="H17" i="11"/>
  <c r="H16" i="11"/>
  <c r="W4" i="11"/>
  <c r="X5" i="11"/>
  <c r="Y5" i="11" s="1"/>
  <c r="Z5" i="11" s="1"/>
  <c r="AA5" i="11" s="1"/>
  <c r="AB5" i="11" s="1"/>
  <c r="AC5" i="11" s="1"/>
  <c r="AD5" i="11" s="1"/>
  <c r="K6" i="11"/>
  <c r="H19" i="11" l="1"/>
  <c r="H13" i="11"/>
  <c r="H14" i="11"/>
  <c r="AE5" i="11"/>
  <c r="AF5" i="11" s="1"/>
  <c r="AG5" i="11" s="1"/>
  <c r="AH5" i="11" s="1"/>
  <c r="AI5" i="11" s="1"/>
  <c r="AJ5" i="11" s="1"/>
  <c r="AD4" i="11"/>
  <c r="L6" i="11"/>
  <c r="H18" i="11" l="1"/>
  <c r="AK5" i="1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<sst xmlns="http://schemas.openxmlformats.org/spreadsheetml/2006/main" count="62" uniqueCount="52">
  <si>
    <t>Insert new rows ABOVE this one</t>
  </si>
  <si>
    <t>Project Start:</t>
  </si>
  <si>
    <t>PROGRESS</t>
  </si>
  <si>
    <t>ASSIGNED
TO</t>
  </si>
  <si>
    <t>Project Management Templates</t>
  </si>
  <si>
    <t>START</t>
  </si>
  <si>
    <t>END</t>
  </si>
  <si>
    <t>DAYS</t>
  </si>
  <si>
    <t>Display Week:</t>
  </si>
  <si>
    <t>TASK</t>
  </si>
  <si>
    <t>Phase 3 Title</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</si>
  <si>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</si>
  <si>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</si>
  <si>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</si>
  <si>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</si>
  <si>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</si>
  <si>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</si>
  <si>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</si>
  <si>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</si>
  <si>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</si>
  <si>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</si>
  <si>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</si>
  <si>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Phase 4 Title</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</si>
  <si>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</si>
  <si>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</si>
  <si>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</si>
  <si>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</si>
  <si>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Sample phase title block</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</si>
  <si>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</si>
  <si>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</si>
  <si>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</si>
  <si>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</si>
  <si>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</si>
  <si>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</si>
  <si>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</si>
  <si>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</si>
  <si>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</si>
  <si>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</si>
  <si>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</si>
  <si>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</si>
  <si>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Strategies</t>
  </si>
  <si>
    <t>Completed</t>
  </si>
  <si>
    <t>Create Portfolio</t>
  </si>
  <si>
    <t>Phase 1</t>
  </si>
  <si>
    <t xml:space="preserve">Phase 2 </t>
  </si>
  <si>
    <t>Drawings</t>
  </si>
  <si>
    <t>FRDPARRC Tables</t>
  </si>
  <si>
    <t>Portfolio Updated</t>
  </si>
  <si>
    <t>2156 Gantt Chart</t>
  </si>
  <si>
    <t>Aaron Macri</t>
  </si>
  <si>
    <t>Problem Statement/ Decision Matrix</t>
  </si>
  <si>
    <t>Concept Decisions and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</si>
</sst>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3"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s>
  <borders count="13">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theme="0" tint="-0.14993743705557422"/>
      </left>
      <right/>
      <top style="medium">
        <color theme="0" tint="-0.14996795556505021"/>
      </top>
      <bottom style="medium">
        <color theme="0" tint="-0.14996795556505021"/>
      </bottom>
      <diagonal/>
    </border>
    <border>
      <left/>
      <right style="thin">
        <color theme="0" tint="-0.14993743705557422"/>
      </right>
      <top style="medium">
        <color theme="0" tint="-0.14996795556505021"/>
      </top>
      <bottom style="medium">
        <color theme="0" tint="-0.14996795556505021"/>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98">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167" fontId="11" fillId="7" borderId="0" xfId="0" applyNumberFormat="1" applyFont="1" applyFill="1" applyAlignment="1">
      <alignment horizontal="center" vertical="center"/>
    </xf>
    <xf numFmtId="167" fontId="11" fillId="7" borderId="6" xfId="0" applyNumberFormat="1" applyFont="1" applyFill="1" applyBorder="1" applyAlignment="1">
      <alignment horizontal="center" vertical="center"/>
    </xf>
    <xf numFmtId="167" fontId="11" fillId="7" borderId="7" xfId="0" applyNumberFormat="1" applyFont="1" applyFill="1" applyBorder="1" applyAlignment="1">
      <alignment horizontal="center" vertical="center"/>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164" fontId="0" fillId="8" borderId="2" xfId="0" applyNumberFormat="1" applyFill="1" applyBorder="1" applyAlignment="1">
      <alignment horizontal="center" vertical="center"/>
    </xf>
    <xf numFmtId="164" fontId="5" fillId="8"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164" fontId="0" fillId="9" borderId="2" xfId="0" applyNumberFormat="1" applyFill="1" applyBorder="1" applyAlignment="1">
      <alignment horizontal="center" vertical="center"/>
    </xf>
    <xf numFmtId="164" fontId="5" fillId="9" borderId="2" xfId="0" applyNumberFormat="1"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164" fontId="0" fillId="6" borderId="2" xfId="0" applyNumberFormat="1" applyFill="1" applyBorder="1" applyAlignment="1">
      <alignment horizontal="center" vertical="center"/>
    </xf>
    <xf numFmtId="164" fontId="5" fillId="6" borderId="2" xfId="0" applyNumberFormat="1"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5" fillId="5" borderId="2" xfId="0" applyNumberFormat="1"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164" fontId="9" fillId="3" borderId="2" xfId="10" applyFill="1">
      <alignment horizontal="center" vertical="center"/>
    </xf>
    <xf numFmtId="164" fontId="9" fillId="4" borderId="2" xfId="10" applyFill="1">
      <alignment horizontal="center" vertical="center"/>
    </xf>
    <xf numFmtId="164" fontId="9" fillId="11" borderId="2" xfId="10" applyFill="1">
      <alignment horizontal="center" vertical="center"/>
    </xf>
    <xf numFmtId="164" fontId="9" fillId="10" borderId="2" xfId="10" applyFill="1">
      <alignment horizontal="center" vertical="center"/>
    </xf>
    <xf numFmtId="164" fontId="9" fillId="0" borderId="2" xfId="10">
      <alignment horizontal="center" vertical="center"/>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0" borderId="2" xfId="11">
      <alignment horizontal="center" vertical="center"/>
    </xf>
    <xf numFmtId="0" fontId="9" fillId="11" borderId="2" xfId="12" applyFill="1">
      <alignment horizontal="left" vertical="center" indent="2"/>
    </xf>
    <xf numFmtId="0" fontId="9" fillId="0" borderId="2" xfId="12">
      <alignment horizontal="left" vertical="center" indent="2"/>
    </xf>
    <xf numFmtId="0" fontId="0" fillId="4" borderId="2" xfId="12" applyFont="1" applyFill="1">
      <alignment horizontal="left" vertical="center" indent="2"/>
    </xf>
    <xf numFmtId="0" fontId="0" fillId="3" borderId="2" xfId="12" applyFont="1" applyFill="1">
      <alignment horizontal="left" vertical="center" indent="2"/>
    </xf>
    <xf numFmtId="0" fontId="0" fillId="15" borderId="11" xfId="0" applyFill="1" applyBorder="1" applyAlignment="1">
      <alignment vertical="center"/>
    </xf>
    <xf numFmtId="0" fontId="0" fillId="15" borderId="2" xfId="0" applyFill="1" applyBorder="1" applyAlignment="1">
      <alignment vertical="center"/>
    </xf>
    <xf numFmtId="0" fontId="0" fillId="11" borderId="2" xfId="12" applyFont="1" applyFill="1">
      <alignment horizontal="left" vertical="center" indent="2"/>
    </xf>
    <xf numFmtId="0" fontId="0" fillId="14" borderId="11" xfId="0" applyFill="1" applyBorder="1" applyAlignment="1">
      <alignment horizontal="center" vertical="center"/>
    </xf>
    <xf numFmtId="0" fontId="0" fillId="14" borderId="2" xfId="0" applyFill="1" applyBorder="1" applyAlignment="1">
      <alignment horizontal="center" vertical="center"/>
    </xf>
    <xf numFmtId="0" fontId="0" fillId="14" borderId="12" xfId="0" applyFill="1" applyBorder="1" applyAlignment="1">
      <alignment horizontal="center" vertical="center"/>
    </xf>
    <xf numFmtId="0" fontId="9" fillId="0" borderId="0" xfId="8">
      <alignment horizontal="right" indent="1"/>
    </xf>
    <xf numFmtId="0" fontId="9" fillId="0" borderId="7" xfId="8" applyBorder="1">
      <alignment horizontal="right" indent="1"/>
    </xf>
    <xf numFmtId="0" fontId="0" fillId="0" borderId="10" xfId="0" applyBorder="1"/>
    <xf numFmtId="166" fontId="0" fillId="7" borderId="4" xfId="0" applyNumberFormat="1" applyFill="1" applyBorder="1" applyAlignment="1">
      <alignment horizontal="left" vertical="center" wrapText="1" indent="1"/>
    </xf>
    <xf numFmtId="166" fontId="0" fillId="7" borderId="1" xfId="0" applyNumberFormat="1" applyFill="1" applyBorder="1" applyAlignment="1">
      <alignment horizontal="left" vertical="center" wrapText="1" indent="1"/>
    </xf>
    <xf numFmtId="166" fontId="0" fillId="7" borderId="5" xfId="0" applyNumberFormat="1" applyFill="1" applyBorder="1" applyAlignment="1">
      <alignment horizontal="left" vertical="center" wrapText="1" indent="1"/>
    </xf>
    <xf numFmtId="165" fontId="9" fillId="0" borderId="3" xfId="9">
      <alignment horizontal="center" vertical="center"/>
    </xf>
    <xf numFmtId="0" fontId="0" fillId="16" borderId="9" xfId="0" applyFill="1" applyBorder="1" applyAlignment="1">
      <alignment vertical="center"/>
    </xf>
    <xf numFmtId="0" fontId="0" fillId="15" borderId="9" xfId="0" applyFill="1" applyBorder="1" applyAlignment="1">
      <alignment vertical="center"/>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25">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24"/>
      <tableStyleElement type="headerRow" dxfId="23"/>
      <tableStyleElement type="totalRow" dxfId="22"/>
      <tableStyleElement type="firstColumn" dxfId="21"/>
      <tableStyleElement type="lastColumn" dxfId="20"/>
      <tableStyleElement type="firstRowStripe" dxfId="19"/>
      <tableStyleElement type="secondRowStripe" dxfId="18"/>
      <tableStyleElement type="firstColumnStripe" dxfId="17"/>
      <tableStyleElement type="secondColumnStripe" dxfId="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32"/>
  <sheetViews>
    <sheetView showGridLines="0" tabSelected="1" showRuler="0" topLeftCell="B1" zoomScaleNormal="100" zoomScalePageLayoutView="70" workbookViewId="0">
      <pane ySplit="6" topLeftCell="A7" activePane="bottomLeft" state="frozen"/>
      <selection pane="bottomLeft" activeCell="BB23" sqref="BB23"/>
    </sheetView>
  </sheetViews>
  <sheetFormatPr defaultRowHeight="30" customHeight="1" x14ac:dyDescent="0.25"/>
  <cols>
    <col min="1" max="1" width="2.7109375" style="58" customWidth="1"/>
    <col min="2" max="2" width="19.85546875" customWidth="1"/>
    <col min="3" max="3" width="30.7109375" customWidth="1"/>
    <col min="4" max="4" width="10.7109375" customWidth="1"/>
    <col min="5" max="5" width="10.42578125" style="5" customWidth="1"/>
    <col min="6" max="6" width="10.42578125" customWidth="1"/>
    <col min="7" max="7" width="2.7109375" customWidth="1"/>
    <col min="8" max="8" width="6.140625" hidden="1" customWidth="1"/>
    <col min="9" max="64" width="2.5703125" customWidth="1"/>
    <col min="65" max="65" width="4" customWidth="1"/>
    <col min="66" max="66" width="3.7109375" customWidth="1"/>
    <col min="67" max="67" width="4.7109375" customWidth="1"/>
    <col min="68" max="68" width="3.42578125" customWidth="1"/>
    <col min="69" max="69" width="4.85546875" customWidth="1"/>
    <col min="70" max="70" width="3.85546875" customWidth="1"/>
    <col min="71" max="71" width="3.28515625" customWidth="1"/>
  </cols>
  <sheetData>
    <row r="1" spans="1:73" ht="30" customHeight="1" x14ac:dyDescent="0.45">
      <c r="A1" s="59" t="s">
        <v>31</v>
      </c>
      <c r="B1" s="63" t="s">
        <v>48</v>
      </c>
      <c r="C1" s="1"/>
      <c r="D1" s="2"/>
      <c r="E1" s="4"/>
      <c r="F1" s="47"/>
      <c r="H1" s="2"/>
      <c r="I1" s="14"/>
    </row>
    <row r="2" spans="1:73" ht="30" customHeight="1" x14ac:dyDescent="0.3">
      <c r="A2" s="58" t="s">
        <v>26</v>
      </c>
      <c r="B2" s="64" t="s">
        <v>49</v>
      </c>
      <c r="I2" s="61"/>
    </row>
    <row r="3" spans="1:73" ht="30" customHeight="1" x14ac:dyDescent="0.25">
      <c r="A3" s="58" t="s">
        <v>32</v>
      </c>
      <c r="B3" s="65"/>
      <c r="C3" s="89" t="s">
        <v>1</v>
      </c>
      <c r="D3" s="90"/>
      <c r="E3" s="95">
        <v>44086</v>
      </c>
      <c r="F3" s="95"/>
    </row>
    <row r="4" spans="1:73" ht="30" customHeight="1" x14ac:dyDescent="0.25">
      <c r="A4" s="59" t="s">
        <v>33</v>
      </c>
      <c r="C4" s="89" t="s">
        <v>8</v>
      </c>
      <c r="D4" s="90"/>
      <c r="E4" s="7">
        <v>1</v>
      </c>
      <c r="I4" s="92">
        <f>I5</f>
        <v>44081</v>
      </c>
      <c r="J4" s="93"/>
      <c r="K4" s="93"/>
      <c r="L4" s="93"/>
      <c r="M4" s="93"/>
      <c r="N4" s="93"/>
      <c r="O4" s="94"/>
      <c r="P4" s="92">
        <f>P5</f>
        <v>44088</v>
      </c>
      <c r="Q4" s="93"/>
      <c r="R4" s="93"/>
      <c r="S4" s="93"/>
      <c r="T4" s="93"/>
      <c r="U4" s="93"/>
      <c r="V4" s="94"/>
      <c r="W4" s="92">
        <f>W5</f>
        <v>44095</v>
      </c>
      <c r="X4" s="93"/>
      <c r="Y4" s="93"/>
      <c r="Z4" s="93"/>
      <c r="AA4" s="93"/>
      <c r="AB4" s="93"/>
      <c r="AC4" s="94"/>
      <c r="AD4" s="92">
        <f>AD5</f>
        <v>44102</v>
      </c>
      <c r="AE4" s="93"/>
      <c r="AF4" s="93"/>
      <c r="AG4" s="93"/>
      <c r="AH4" s="93"/>
      <c r="AI4" s="93"/>
      <c r="AJ4" s="94"/>
      <c r="AK4" s="92">
        <f>AK5</f>
        <v>44109</v>
      </c>
      <c r="AL4" s="93"/>
      <c r="AM4" s="93"/>
      <c r="AN4" s="93"/>
      <c r="AO4" s="93"/>
      <c r="AP4" s="93"/>
      <c r="AQ4" s="94"/>
      <c r="AR4" s="92">
        <f>AR5</f>
        <v>44116</v>
      </c>
      <c r="AS4" s="93"/>
      <c r="AT4" s="93"/>
      <c r="AU4" s="93"/>
      <c r="AV4" s="93"/>
      <c r="AW4" s="93"/>
      <c r="AX4" s="94"/>
      <c r="AY4" s="92">
        <f>AY5</f>
        <v>44123</v>
      </c>
      <c r="AZ4" s="93"/>
      <c r="BA4" s="93"/>
      <c r="BB4" s="93"/>
      <c r="BC4" s="93"/>
      <c r="BD4" s="93"/>
      <c r="BE4" s="94"/>
      <c r="BF4" s="92">
        <f>BF5</f>
        <v>44130</v>
      </c>
      <c r="BG4" s="93"/>
      <c r="BH4" s="93"/>
      <c r="BI4" s="93"/>
      <c r="BJ4" s="93"/>
      <c r="BK4" s="93"/>
      <c r="BL4" s="94"/>
      <c r="BM4" s="92">
        <v>44136</v>
      </c>
      <c r="BN4" s="93"/>
      <c r="BO4" s="93"/>
      <c r="BP4" s="93"/>
      <c r="BQ4" s="93"/>
      <c r="BR4" s="93"/>
      <c r="BS4" s="94"/>
    </row>
    <row r="5" spans="1:73" ht="15" customHeight="1" x14ac:dyDescent="0.25">
      <c r="A5" s="59" t="s">
        <v>34</v>
      </c>
      <c r="B5" s="91"/>
      <c r="C5" s="91"/>
      <c r="D5" s="91"/>
      <c r="E5" s="91"/>
      <c r="F5" s="91"/>
      <c r="G5" s="91"/>
      <c r="I5" s="11">
        <f>Project_Start-WEEKDAY(Project_Start,1)+2+7*(Display_Week-1)</f>
        <v>44081</v>
      </c>
      <c r="J5" s="10">
        <f>I5+1</f>
        <v>44082</v>
      </c>
      <c r="K5" s="10">
        <f t="shared" ref="K5:AX5" si="0">J5+1</f>
        <v>44083</v>
      </c>
      <c r="L5" s="10">
        <f t="shared" si="0"/>
        <v>44084</v>
      </c>
      <c r="M5" s="10">
        <f t="shared" si="0"/>
        <v>44085</v>
      </c>
      <c r="N5" s="10">
        <f t="shared" si="0"/>
        <v>44086</v>
      </c>
      <c r="O5" s="12">
        <f t="shared" si="0"/>
        <v>44087</v>
      </c>
      <c r="P5" s="11">
        <f>O5+1</f>
        <v>44088</v>
      </c>
      <c r="Q5" s="10">
        <f>P5+1</f>
        <v>44089</v>
      </c>
      <c r="R5" s="10">
        <f t="shared" si="0"/>
        <v>44090</v>
      </c>
      <c r="S5" s="10">
        <f t="shared" si="0"/>
        <v>44091</v>
      </c>
      <c r="T5" s="10">
        <f t="shared" si="0"/>
        <v>44092</v>
      </c>
      <c r="U5" s="10">
        <f t="shared" si="0"/>
        <v>44093</v>
      </c>
      <c r="V5" s="12">
        <f t="shared" si="0"/>
        <v>44094</v>
      </c>
      <c r="W5" s="11">
        <f>V5+1</f>
        <v>44095</v>
      </c>
      <c r="X5" s="10">
        <f>W5+1</f>
        <v>44096</v>
      </c>
      <c r="Y5" s="10">
        <f t="shared" si="0"/>
        <v>44097</v>
      </c>
      <c r="Z5" s="10">
        <f t="shared" si="0"/>
        <v>44098</v>
      </c>
      <c r="AA5" s="10">
        <f t="shared" si="0"/>
        <v>44099</v>
      </c>
      <c r="AB5" s="10">
        <f t="shared" si="0"/>
        <v>44100</v>
      </c>
      <c r="AC5" s="12">
        <f t="shared" si="0"/>
        <v>44101</v>
      </c>
      <c r="AD5" s="11">
        <f>AC5+1</f>
        <v>44102</v>
      </c>
      <c r="AE5" s="10">
        <f>AD5+1</f>
        <v>44103</v>
      </c>
      <c r="AF5" s="10">
        <f t="shared" si="0"/>
        <v>44104</v>
      </c>
      <c r="AG5" s="10">
        <f t="shared" si="0"/>
        <v>44105</v>
      </c>
      <c r="AH5" s="10">
        <f t="shared" si="0"/>
        <v>44106</v>
      </c>
      <c r="AI5" s="10">
        <f t="shared" si="0"/>
        <v>44107</v>
      </c>
      <c r="AJ5" s="12">
        <f t="shared" si="0"/>
        <v>44108</v>
      </c>
      <c r="AK5" s="11">
        <f>AJ5+1</f>
        <v>44109</v>
      </c>
      <c r="AL5" s="10">
        <f>AK5+1</f>
        <v>44110</v>
      </c>
      <c r="AM5" s="10">
        <f t="shared" si="0"/>
        <v>44111</v>
      </c>
      <c r="AN5" s="10">
        <f t="shared" si="0"/>
        <v>44112</v>
      </c>
      <c r="AO5" s="10">
        <f t="shared" si="0"/>
        <v>44113</v>
      </c>
      <c r="AP5" s="10">
        <f t="shared" si="0"/>
        <v>44114</v>
      </c>
      <c r="AQ5" s="12">
        <f t="shared" si="0"/>
        <v>44115</v>
      </c>
      <c r="AR5" s="11">
        <f>AQ5+1</f>
        <v>44116</v>
      </c>
      <c r="AS5" s="10">
        <f>AR5+1</f>
        <v>44117</v>
      </c>
      <c r="AT5" s="10">
        <f t="shared" si="0"/>
        <v>44118</v>
      </c>
      <c r="AU5" s="10">
        <f t="shared" si="0"/>
        <v>44119</v>
      </c>
      <c r="AV5" s="10">
        <f t="shared" si="0"/>
        <v>44120</v>
      </c>
      <c r="AW5" s="10">
        <f t="shared" si="0"/>
        <v>44121</v>
      </c>
      <c r="AX5" s="12">
        <f t="shared" si="0"/>
        <v>44122</v>
      </c>
      <c r="AY5" s="11">
        <f>AX5+1</f>
        <v>44123</v>
      </c>
      <c r="AZ5" s="10">
        <f>AY5+1</f>
        <v>44124</v>
      </c>
      <c r="BA5" s="10">
        <f t="shared" ref="BA5:BE5" si="1">AZ5+1</f>
        <v>44125</v>
      </c>
      <c r="BB5" s="10">
        <f t="shared" si="1"/>
        <v>44126</v>
      </c>
      <c r="BC5" s="10">
        <f t="shared" si="1"/>
        <v>44127</v>
      </c>
      <c r="BD5" s="10">
        <f t="shared" si="1"/>
        <v>44128</v>
      </c>
      <c r="BE5" s="12">
        <f t="shared" si="1"/>
        <v>44129</v>
      </c>
      <c r="BF5" s="11">
        <f>BE5+1</f>
        <v>44130</v>
      </c>
      <c r="BG5" s="10">
        <f>BF5+1</f>
        <v>44131</v>
      </c>
      <c r="BH5" s="10">
        <f t="shared" ref="BH5:BL5" si="2">BG5+1</f>
        <v>44132</v>
      </c>
      <c r="BI5" s="10">
        <f t="shared" si="2"/>
        <v>44133</v>
      </c>
      <c r="BJ5" s="10">
        <f t="shared" si="2"/>
        <v>44134</v>
      </c>
      <c r="BK5" s="10">
        <f t="shared" si="2"/>
        <v>44135</v>
      </c>
      <c r="BL5" s="12">
        <f t="shared" si="2"/>
        <v>44136</v>
      </c>
    </row>
    <row r="6" spans="1:73" ht="30" customHeight="1" thickBot="1" x14ac:dyDescent="0.3">
      <c r="A6" s="59" t="s">
        <v>35</v>
      </c>
      <c r="B6" s="8" t="s">
        <v>9</v>
      </c>
      <c r="C6" s="9" t="s">
        <v>3</v>
      </c>
      <c r="D6" s="9" t="s">
        <v>2</v>
      </c>
      <c r="E6" s="9" t="s">
        <v>5</v>
      </c>
      <c r="F6" s="9" t="s">
        <v>6</v>
      </c>
      <c r="G6" s="9"/>
      <c r="H6" s="9" t="s">
        <v>7</v>
      </c>
      <c r="I6" s="13" t="str">
        <f t="shared" ref="I6" si="3">LEFT(TEXT(I5,"ddd"),1)</f>
        <v>M</v>
      </c>
      <c r="J6" s="13" t="str">
        <f t="shared" ref="J6:AR6" si="4">LEFT(TEXT(J5,"ddd"),1)</f>
        <v>T</v>
      </c>
      <c r="K6" s="13" t="str">
        <f t="shared" si="4"/>
        <v>W</v>
      </c>
      <c r="L6" s="13" t="str">
        <f t="shared" si="4"/>
        <v>T</v>
      </c>
      <c r="M6" s="13" t="str">
        <f t="shared" si="4"/>
        <v>F</v>
      </c>
      <c r="N6" s="13" t="str">
        <f t="shared" si="4"/>
        <v>S</v>
      </c>
      <c r="O6" s="13" t="str">
        <f t="shared" si="4"/>
        <v>S</v>
      </c>
      <c r="P6" s="13" t="str">
        <f t="shared" si="4"/>
        <v>M</v>
      </c>
      <c r="Q6" s="13" t="str">
        <f t="shared" si="4"/>
        <v>T</v>
      </c>
      <c r="R6" s="13" t="str">
        <f t="shared" si="4"/>
        <v>W</v>
      </c>
      <c r="S6" s="13" t="str">
        <f t="shared" si="4"/>
        <v>T</v>
      </c>
      <c r="T6" s="13" t="str">
        <f t="shared" si="4"/>
        <v>F</v>
      </c>
      <c r="U6" s="13" t="str">
        <f t="shared" si="4"/>
        <v>S</v>
      </c>
      <c r="V6" s="13" t="str">
        <f t="shared" si="4"/>
        <v>S</v>
      </c>
      <c r="W6" s="13" t="str">
        <f t="shared" si="4"/>
        <v>M</v>
      </c>
      <c r="X6" s="13" t="str">
        <f t="shared" si="4"/>
        <v>T</v>
      </c>
      <c r="Y6" s="13" t="str">
        <f t="shared" si="4"/>
        <v>W</v>
      </c>
      <c r="Z6" s="13" t="str">
        <f t="shared" si="4"/>
        <v>T</v>
      </c>
      <c r="AA6" s="13" t="str">
        <f t="shared" si="4"/>
        <v>F</v>
      </c>
      <c r="AB6" s="13" t="str">
        <f t="shared" si="4"/>
        <v>S</v>
      </c>
      <c r="AC6" s="13" t="str">
        <f t="shared" si="4"/>
        <v>S</v>
      </c>
      <c r="AD6" s="13" t="str">
        <f t="shared" si="4"/>
        <v>M</v>
      </c>
      <c r="AE6" s="13" t="str">
        <f t="shared" si="4"/>
        <v>T</v>
      </c>
      <c r="AF6" s="13" t="str">
        <f t="shared" si="4"/>
        <v>W</v>
      </c>
      <c r="AG6" s="13" t="str">
        <f t="shared" si="4"/>
        <v>T</v>
      </c>
      <c r="AH6" s="13" t="str">
        <f t="shared" si="4"/>
        <v>F</v>
      </c>
      <c r="AI6" s="13" t="str">
        <f t="shared" si="4"/>
        <v>S</v>
      </c>
      <c r="AJ6" s="13" t="str">
        <f t="shared" si="4"/>
        <v>S</v>
      </c>
      <c r="AK6" s="13" t="str">
        <f t="shared" si="4"/>
        <v>M</v>
      </c>
      <c r="AL6" s="13" t="str">
        <f t="shared" si="4"/>
        <v>T</v>
      </c>
      <c r="AM6" s="13" t="str">
        <f t="shared" si="4"/>
        <v>W</v>
      </c>
      <c r="AN6" s="13" t="str">
        <f t="shared" si="4"/>
        <v>T</v>
      </c>
      <c r="AO6" s="13" t="str">
        <f t="shared" si="4"/>
        <v>F</v>
      </c>
      <c r="AP6" s="13" t="str">
        <f t="shared" si="4"/>
        <v>S</v>
      </c>
      <c r="AQ6" s="13" t="str">
        <f t="shared" si="4"/>
        <v>S</v>
      </c>
      <c r="AR6" s="13" t="str">
        <f t="shared" si="4"/>
        <v>M</v>
      </c>
      <c r="AS6" s="13" t="str">
        <f t="shared" ref="AS6:BL6" si="5">LEFT(TEXT(AS5,"ddd"),1)</f>
        <v>T</v>
      </c>
      <c r="AT6" s="13" t="str">
        <f t="shared" si="5"/>
        <v>W</v>
      </c>
      <c r="AU6" s="13" t="str">
        <f t="shared" si="5"/>
        <v>T</v>
      </c>
      <c r="AV6" s="13" t="str">
        <f t="shared" si="5"/>
        <v>F</v>
      </c>
      <c r="AW6" s="13" t="str">
        <f t="shared" si="5"/>
        <v>S</v>
      </c>
      <c r="AX6" s="13" t="str">
        <f t="shared" si="5"/>
        <v>S</v>
      </c>
      <c r="AY6" s="13" t="str">
        <f t="shared" si="5"/>
        <v>M</v>
      </c>
      <c r="AZ6" s="13" t="str">
        <f t="shared" si="5"/>
        <v>T</v>
      </c>
      <c r="BA6" s="13" t="str">
        <f t="shared" si="5"/>
        <v>W</v>
      </c>
      <c r="BB6" s="13" t="str">
        <f t="shared" si="5"/>
        <v>T</v>
      </c>
      <c r="BC6" s="13" t="str">
        <f t="shared" si="5"/>
        <v>F</v>
      </c>
      <c r="BD6" s="13" t="str">
        <f t="shared" si="5"/>
        <v>S</v>
      </c>
      <c r="BE6" s="13" t="str">
        <f t="shared" si="5"/>
        <v>S</v>
      </c>
      <c r="BF6" s="13" t="str">
        <f t="shared" si="5"/>
        <v>M</v>
      </c>
      <c r="BG6" s="13" t="str">
        <f t="shared" si="5"/>
        <v>T</v>
      </c>
      <c r="BH6" s="13" t="str">
        <f t="shared" si="5"/>
        <v>W</v>
      </c>
      <c r="BI6" s="13" t="str">
        <f t="shared" si="5"/>
        <v>T</v>
      </c>
      <c r="BJ6" s="13" t="str">
        <f t="shared" si="5"/>
        <v>F</v>
      </c>
      <c r="BK6" s="13" t="str">
        <f t="shared" si="5"/>
        <v>S</v>
      </c>
      <c r="BL6" s="13" t="str">
        <f t="shared" si="5"/>
        <v>S</v>
      </c>
      <c r="BM6" s="11">
        <f>1</f>
        <v>1</v>
      </c>
      <c r="BN6" s="10">
        <v>3</v>
      </c>
      <c r="BO6" s="10">
        <v>4</v>
      </c>
      <c r="BP6" s="10">
        <v>7</v>
      </c>
      <c r="BQ6" s="10">
        <f t="shared" ref="BQ6" si="6">BP6+1</f>
        <v>8</v>
      </c>
      <c r="BR6" s="10">
        <v>12</v>
      </c>
      <c r="BS6" s="12">
        <v>17</v>
      </c>
    </row>
    <row r="7" spans="1:73" ht="30" hidden="1" customHeight="1" thickBot="1" x14ac:dyDescent="0.3">
      <c r="A7" s="58" t="s">
        <v>30</v>
      </c>
      <c r="C7" s="62"/>
      <c r="E7"/>
      <c r="H7" t="str">
        <f>IF(OR(ISBLANK(task_start),ISBLANK(task_end)),"",task_end-task_start+1)</f>
        <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13" t="str">
        <f t="shared" ref="BM7:BS7" si="7">LEFT(TEXT(BM6,"ddd"),1)</f>
        <v>S</v>
      </c>
      <c r="BN7" s="13" t="str">
        <f t="shared" si="7"/>
        <v>T</v>
      </c>
      <c r="BO7" s="13" t="str">
        <f t="shared" si="7"/>
        <v>W</v>
      </c>
      <c r="BP7" s="13" t="str">
        <f t="shared" si="7"/>
        <v>S</v>
      </c>
      <c r="BQ7" s="13" t="str">
        <f t="shared" si="7"/>
        <v>S</v>
      </c>
      <c r="BR7" s="13" t="str">
        <f t="shared" si="7"/>
        <v>T</v>
      </c>
      <c r="BS7" s="13" t="str">
        <f t="shared" si="7"/>
        <v>T</v>
      </c>
    </row>
    <row r="8" spans="1:73" s="3" customFormat="1" ht="30" customHeight="1" thickBot="1" x14ac:dyDescent="0.3">
      <c r="A8" s="59" t="s">
        <v>36</v>
      </c>
      <c r="B8" s="18" t="s">
        <v>43</v>
      </c>
      <c r="C8" s="71"/>
      <c r="D8" s="19"/>
      <c r="E8" s="20"/>
      <c r="F8" s="21"/>
      <c r="G8" s="17"/>
      <c r="H8" s="17" t="str">
        <f t="shared" ref="H8:H31" si="8">IF(OR(ISBLANK(task_start),ISBLANK(task_end)),"",task_end-task_start+1)</f>
        <v/>
      </c>
      <c r="I8" s="44"/>
      <c r="J8" s="44"/>
      <c r="K8" s="44"/>
      <c r="L8" s="44"/>
      <c r="M8" s="44"/>
      <c r="N8" s="86" t="s">
        <v>41</v>
      </c>
      <c r="O8" s="87"/>
      <c r="P8" s="87"/>
      <c r="Q8" s="88"/>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row>
    <row r="9" spans="1:73" s="3" customFormat="1" ht="30" customHeight="1" thickBot="1" x14ac:dyDescent="0.3">
      <c r="A9" s="59" t="s">
        <v>37</v>
      </c>
      <c r="B9" s="82" t="s">
        <v>42</v>
      </c>
      <c r="C9" s="72"/>
      <c r="D9" s="22">
        <v>1</v>
      </c>
      <c r="E9" s="66">
        <f>Project_Start</f>
        <v>44086</v>
      </c>
      <c r="F9" s="66">
        <f>E9+3</f>
        <v>44089</v>
      </c>
      <c r="G9" s="17"/>
      <c r="H9" s="17">
        <f t="shared" si="8"/>
        <v>4</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row>
    <row r="10" spans="1:73" s="3" customFormat="1" ht="30" customHeight="1" thickBot="1" x14ac:dyDescent="0.3">
      <c r="A10" s="59" t="s">
        <v>38</v>
      </c>
      <c r="B10" s="23" t="s">
        <v>44</v>
      </c>
      <c r="C10" s="73"/>
      <c r="D10" s="24"/>
      <c r="E10" s="25"/>
      <c r="F10" s="26"/>
      <c r="G10" s="17"/>
      <c r="H10" s="17" t="str">
        <f t="shared" si="8"/>
        <v/>
      </c>
      <c r="I10" s="44"/>
      <c r="J10" s="44"/>
      <c r="K10" s="44"/>
      <c r="L10" s="44"/>
      <c r="M10" s="44"/>
      <c r="N10" s="44"/>
      <c r="O10" s="44"/>
      <c r="P10" s="44"/>
      <c r="Q10" s="83"/>
      <c r="R10" s="84"/>
      <c r="S10" s="84"/>
      <c r="T10" s="87" t="s">
        <v>41</v>
      </c>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8"/>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row>
    <row r="11" spans="1:73" s="3" customFormat="1" ht="30" customHeight="1" thickBot="1" x14ac:dyDescent="0.3">
      <c r="A11" s="58"/>
      <c r="B11" s="81" t="s">
        <v>40</v>
      </c>
      <c r="C11" s="74"/>
      <c r="D11" s="27">
        <v>1</v>
      </c>
      <c r="E11" s="67">
        <v>44092</v>
      </c>
      <c r="F11" s="67">
        <f>E11+7</f>
        <v>44099</v>
      </c>
      <c r="G11" s="17"/>
      <c r="H11" s="17">
        <f t="shared" si="8"/>
        <v>8</v>
      </c>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row>
    <row r="12" spans="1:73" s="3" customFormat="1" ht="30" customHeight="1" thickBot="1" x14ac:dyDescent="0.3">
      <c r="A12" s="58"/>
      <c r="B12" s="81" t="s">
        <v>45</v>
      </c>
      <c r="C12" s="74"/>
      <c r="D12" s="27">
        <v>1</v>
      </c>
      <c r="E12" s="67">
        <f>E11+4</f>
        <v>44096</v>
      </c>
      <c r="F12" s="67">
        <f>E12+8</f>
        <v>44104</v>
      </c>
      <c r="G12" s="17"/>
      <c r="H12" s="17">
        <f t="shared" si="8"/>
        <v>9</v>
      </c>
      <c r="I12" s="44"/>
      <c r="J12" s="44"/>
      <c r="K12" s="44"/>
      <c r="L12" s="44"/>
      <c r="M12" s="44"/>
      <c r="N12" s="44"/>
      <c r="O12" s="44"/>
      <c r="P12" s="44"/>
      <c r="Q12" s="44"/>
      <c r="R12" s="44"/>
      <c r="S12" s="44"/>
      <c r="T12" s="44"/>
      <c r="U12" s="44"/>
      <c r="V12" s="44"/>
      <c r="W12" s="44"/>
      <c r="X12" s="44"/>
      <c r="Y12" s="45"/>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row>
    <row r="13" spans="1:73" s="3" customFormat="1" ht="30" customHeight="1" thickBot="1" x14ac:dyDescent="0.3">
      <c r="A13" s="58"/>
      <c r="B13" s="81" t="s">
        <v>46</v>
      </c>
      <c r="C13" s="74"/>
      <c r="D13" s="27">
        <v>1</v>
      </c>
      <c r="E13" s="67">
        <f>F12</f>
        <v>44104</v>
      </c>
      <c r="F13" s="67">
        <f>E13+6</f>
        <v>44110</v>
      </c>
      <c r="G13" s="17"/>
      <c r="H13" s="17">
        <f t="shared" si="8"/>
        <v>7</v>
      </c>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row>
    <row r="14" spans="1:73" s="3" customFormat="1" ht="30" customHeight="1" thickBot="1" x14ac:dyDescent="0.3">
      <c r="A14" s="59" t="s">
        <v>39</v>
      </c>
      <c r="B14" s="81" t="s">
        <v>47</v>
      </c>
      <c r="C14" s="74"/>
      <c r="D14" s="27">
        <v>1</v>
      </c>
      <c r="E14" s="67">
        <f>E13+3</f>
        <v>44107</v>
      </c>
      <c r="F14" s="67">
        <f>E14+8</f>
        <v>44115</v>
      </c>
      <c r="G14" s="17"/>
      <c r="H14" s="17">
        <f t="shared" si="8"/>
        <v>9</v>
      </c>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row>
    <row r="15" spans="1:73" s="3" customFormat="1" ht="30" customHeight="1" thickBot="1" x14ac:dyDescent="0.3">
      <c r="A15" s="58"/>
      <c r="B15" s="28" t="s">
        <v>10</v>
      </c>
      <c r="C15" s="75"/>
      <c r="D15" s="29"/>
      <c r="E15" s="30"/>
      <c r="F15" s="31"/>
      <c r="G15" s="17"/>
      <c r="H15" s="17" t="str">
        <f t="shared" si="8"/>
        <v/>
      </c>
      <c r="I15" s="44"/>
      <c r="J15" s="44"/>
      <c r="K15" s="44"/>
      <c r="L15" s="44"/>
      <c r="M15" s="44"/>
      <c r="N15" s="44"/>
      <c r="O15" s="44"/>
      <c r="P15" s="44"/>
      <c r="Q15" s="44"/>
      <c r="R15" s="44"/>
      <c r="S15" s="44"/>
      <c r="T15" s="44"/>
      <c r="U15" s="45"/>
      <c r="V15" s="45"/>
      <c r="W15" s="44"/>
      <c r="X15" s="44"/>
      <c r="Y15" s="44"/>
      <c r="Z15" s="44"/>
      <c r="AA15" s="44"/>
      <c r="AB15" s="44"/>
      <c r="AC15" s="44"/>
      <c r="AD15" s="44"/>
      <c r="AE15" s="44"/>
      <c r="AF15" s="44"/>
      <c r="AG15" s="44"/>
      <c r="AH15" s="44"/>
      <c r="AI15" s="44"/>
      <c r="AJ15" s="44"/>
      <c r="AK15" s="44"/>
      <c r="AL15" s="44"/>
      <c r="AM15" s="44"/>
      <c r="AN15" s="44"/>
      <c r="AO15" s="44"/>
      <c r="AP15" s="44"/>
      <c r="AQ15" s="44"/>
      <c r="AR15" s="44"/>
      <c r="AS15" s="86" t="s">
        <v>41</v>
      </c>
      <c r="AT15" s="87"/>
      <c r="AU15" s="87"/>
      <c r="AV15" s="87"/>
      <c r="AW15" s="87"/>
      <c r="AX15" s="87"/>
      <c r="AY15" s="87"/>
      <c r="AZ15" s="87"/>
      <c r="BA15" s="87"/>
      <c r="BB15" s="87"/>
      <c r="BC15" s="87"/>
      <c r="BD15" s="87"/>
      <c r="BE15" s="87"/>
      <c r="BF15" s="87"/>
      <c r="BG15" s="88"/>
      <c r="BH15" s="44"/>
      <c r="BI15" s="44"/>
      <c r="BJ15" s="44"/>
      <c r="BK15" s="44"/>
      <c r="BL15" s="44"/>
      <c r="BM15" s="44"/>
      <c r="BN15" s="44"/>
      <c r="BO15" s="44"/>
      <c r="BP15" s="44"/>
      <c r="BQ15" s="44"/>
      <c r="BR15" s="44"/>
      <c r="BS15" s="44"/>
      <c r="BT15" s="44"/>
      <c r="BU15" s="44"/>
    </row>
    <row r="16" spans="1:73" s="3" customFormat="1" ht="30" customHeight="1" thickBot="1" x14ac:dyDescent="0.3">
      <c r="A16" s="58"/>
      <c r="B16" s="85" t="s">
        <v>50</v>
      </c>
      <c r="C16" s="76"/>
      <c r="D16" s="32">
        <v>1</v>
      </c>
      <c r="E16" s="68">
        <f>F14+2</f>
        <v>44117</v>
      </c>
      <c r="F16" s="68">
        <f>E16+4</f>
        <v>44121</v>
      </c>
      <c r="G16" s="17"/>
      <c r="H16" s="17">
        <f t="shared" si="8"/>
        <v>5</v>
      </c>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row>
    <row r="17" spans="1:73" s="3" customFormat="1" ht="30" customHeight="1" thickBot="1" x14ac:dyDescent="0.3">
      <c r="A17" s="58"/>
      <c r="B17" s="85" t="s">
        <v>51</v>
      </c>
      <c r="C17" s="76"/>
      <c r="D17" s="32">
        <v>1</v>
      </c>
      <c r="E17" s="68">
        <f>F16+1</f>
        <v>44122</v>
      </c>
      <c r="F17" s="68">
        <f>E17+3</f>
        <v>44125</v>
      </c>
      <c r="G17" s="17"/>
      <c r="H17" s="17">
        <f t="shared" si="8"/>
        <v>4</v>
      </c>
      <c r="I17" s="44"/>
      <c r="J17" s="44"/>
      <c r="K17" s="44"/>
      <c r="L17" s="44"/>
      <c r="M17" s="44"/>
      <c r="N17" s="44"/>
      <c r="O17" s="44"/>
      <c r="P17" s="44"/>
      <c r="Q17" s="44"/>
      <c r="R17" s="44"/>
      <c r="S17" s="44"/>
      <c r="T17" s="44"/>
      <c r="U17" s="44"/>
      <c r="V17" s="44"/>
      <c r="W17" s="44"/>
      <c r="X17" s="44"/>
      <c r="Y17" s="45"/>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row>
    <row r="18" spans="1:73" s="3" customFormat="1" ht="30" customHeight="1" thickBot="1" x14ac:dyDescent="0.3">
      <c r="A18" s="58"/>
      <c r="B18" s="85" t="s">
        <v>46</v>
      </c>
      <c r="C18" s="76"/>
      <c r="D18" s="32">
        <v>1</v>
      </c>
      <c r="E18" s="68">
        <f>E17+3</f>
        <v>44125</v>
      </c>
      <c r="F18" s="68">
        <f>E18+2</f>
        <v>44127</v>
      </c>
      <c r="G18" s="17"/>
      <c r="H18" s="17">
        <f t="shared" si="8"/>
        <v>3</v>
      </c>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row>
    <row r="19" spans="1:73" s="3" customFormat="1" ht="30" customHeight="1" thickBot="1" x14ac:dyDescent="0.3">
      <c r="A19" s="58" t="s">
        <v>27</v>
      </c>
      <c r="B19" s="85" t="s">
        <v>47</v>
      </c>
      <c r="C19" s="76"/>
      <c r="D19" s="32">
        <v>1</v>
      </c>
      <c r="E19" s="68">
        <f>F18+1</f>
        <v>44128</v>
      </c>
      <c r="F19" s="68">
        <f>E19+3</f>
        <v>44131</v>
      </c>
      <c r="G19" s="17"/>
      <c r="H19" s="17">
        <f t="shared" si="8"/>
        <v>4</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row>
    <row r="20" spans="1:73" s="3" customFormat="1" ht="30" customHeight="1" thickBot="1" x14ac:dyDescent="0.3">
      <c r="A20" s="58"/>
      <c r="B20" s="79"/>
      <c r="C20" s="76"/>
      <c r="D20" s="32"/>
      <c r="E20" s="68"/>
      <c r="F20" s="68"/>
      <c r="G20" s="17"/>
      <c r="H20" s="17"/>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86" t="s">
        <v>41</v>
      </c>
      <c r="BI20" s="87"/>
      <c r="BJ20" s="87"/>
      <c r="BK20" s="87"/>
      <c r="BL20" s="87"/>
      <c r="BM20" s="87"/>
      <c r="BN20" s="87"/>
      <c r="BO20" s="88"/>
      <c r="BP20" s="44"/>
      <c r="BQ20" s="44"/>
      <c r="BR20" s="44"/>
      <c r="BS20" s="44"/>
      <c r="BT20" s="44"/>
      <c r="BU20" s="44"/>
    </row>
    <row r="21" spans="1:73" s="3" customFormat="1" ht="30" customHeight="1" thickBot="1" x14ac:dyDescent="0.3">
      <c r="A21" s="58"/>
      <c r="B21" s="33" t="s">
        <v>22</v>
      </c>
      <c r="C21" s="77"/>
      <c r="D21" s="34"/>
      <c r="E21" s="35"/>
      <c r="F21" s="36"/>
      <c r="G21" s="17"/>
      <c r="H21" s="17" t="str">
        <f t="shared" si="8"/>
        <v/>
      </c>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96"/>
      <c r="BI21" s="96"/>
      <c r="BJ21" s="96"/>
      <c r="BK21" s="44"/>
      <c r="BL21" s="44"/>
      <c r="BM21" s="44"/>
      <c r="BN21" s="44"/>
      <c r="BO21" s="44"/>
      <c r="BP21" s="44"/>
      <c r="BQ21" s="44"/>
      <c r="BR21" s="44"/>
      <c r="BS21" s="44"/>
      <c r="BT21" s="44"/>
      <c r="BU21" s="44"/>
    </row>
    <row r="22" spans="1:73" s="3" customFormat="1" ht="30" customHeight="1" thickBot="1" x14ac:dyDescent="0.3">
      <c r="A22" s="58"/>
      <c r="B22" s="85" t="s">
        <v>50</v>
      </c>
      <c r="C22" s="76"/>
      <c r="D22" s="37"/>
      <c r="E22" s="69">
        <v>44132</v>
      </c>
      <c r="F22" s="69">
        <v>44134</v>
      </c>
      <c r="G22" s="17"/>
      <c r="H22" s="17">
        <f t="shared" si="8"/>
        <v>3</v>
      </c>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97"/>
      <c r="BI22" s="97"/>
      <c r="BJ22" s="97"/>
      <c r="BK22" s="96"/>
      <c r="BL22" s="96"/>
      <c r="BM22" s="96"/>
      <c r="BN22" s="96"/>
      <c r="BO22" s="44"/>
      <c r="BP22" s="44"/>
      <c r="BQ22" s="44"/>
      <c r="BR22" s="44"/>
      <c r="BS22" s="44"/>
      <c r="BT22" s="44"/>
      <c r="BU22" s="44"/>
    </row>
    <row r="23" spans="1:73" s="3" customFormat="1" ht="30" customHeight="1" thickBot="1" x14ac:dyDescent="0.3">
      <c r="A23" s="58"/>
      <c r="B23" s="85" t="s">
        <v>51</v>
      </c>
      <c r="C23" s="76"/>
      <c r="D23" s="37"/>
      <c r="E23" s="69">
        <v>44136</v>
      </c>
      <c r="F23" s="69">
        <v>44138</v>
      </c>
      <c r="G23" s="17"/>
      <c r="H23" s="17">
        <f t="shared" si="8"/>
        <v>3</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97"/>
      <c r="BM23" s="96"/>
      <c r="BN23" s="96"/>
      <c r="BO23" s="96"/>
      <c r="BP23" s="44"/>
      <c r="BQ23" s="44"/>
      <c r="BR23" s="44"/>
      <c r="BS23" s="44"/>
      <c r="BT23" s="44"/>
      <c r="BU23" s="44"/>
    </row>
    <row r="24" spans="1:73" s="3" customFormat="1" ht="30" customHeight="1" thickBot="1" x14ac:dyDescent="0.3">
      <c r="A24" s="58"/>
      <c r="B24" s="85" t="s">
        <v>46</v>
      </c>
      <c r="C24" s="76"/>
      <c r="D24" s="37"/>
      <c r="E24" s="69">
        <v>44139</v>
      </c>
      <c r="F24" s="69">
        <v>44142</v>
      </c>
      <c r="G24" s="17"/>
      <c r="H24" s="17">
        <f t="shared" si="8"/>
        <v>4</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96"/>
      <c r="BP24" s="96"/>
      <c r="BQ24" s="96"/>
      <c r="BR24" s="44"/>
      <c r="BS24" s="44"/>
      <c r="BT24" s="44"/>
      <c r="BU24" s="44"/>
    </row>
    <row r="25" spans="1:73" s="3" customFormat="1" ht="30" customHeight="1" thickBot="1" x14ac:dyDescent="0.3">
      <c r="A25" s="58" t="s">
        <v>27</v>
      </c>
      <c r="B25" s="85" t="s">
        <v>47</v>
      </c>
      <c r="C25" s="76"/>
      <c r="D25" s="37"/>
      <c r="E25" s="69">
        <v>44143</v>
      </c>
      <c r="F25" s="69">
        <v>44147</v>
      </c>
      <c r="G25" s="17"/>
      <c r="H25" s="17">
        <f t="shared" si="8"/>
        <v>5</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96"/>
      <c r="BR25" s="96"/>
      <c r="BS25" s="96"/>
      <c r="BT25" s="44"/>
      <c r="BU25" s="44"/>
    </row>
    <row r="26" spans="1:73" s="3" customFormat="1" ht="30" customHeight="1" thickBot="1" x14ac:dyDescent="0.3">
      <c r="A26" s="58"/>
      <c r="B26" s="80"/>
      <c r="C26" s="78"/>
      <c r="D26" s="16"/>
      <c r="E26" s="70"/>
      <c r="F26" s="70"/>
      <c r="G26" s="17"/>
      <c r="H26" s="17" t="str">
        <f t="shared" si="8"/>
        <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73" s="3" customFormat="1" ht="30" customHeight="1" thickBot="1" x14ac:dyDescent="0.3">
      <c r="A27" s="58"/>
      <c r="B27" s="38" t="s">
        <v>0</v>
      </c>
      <c r="C27" s="39"/>
      <c r="D27" s="40"/>
      <c r="E27" s="41"/>
      <c r="F27" s="42"/>
      <c r="G27" s="17"/>
      <c r="H27" s="17" t="str">
        <f t="shared" si="8"/>
        <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73" s="3" customFormat="1" ht="30" customHeight="1" thickBot="1" x14ac:dyDescent="0.3">
      <c r="A28" s="58"/>
      <c r="B28"/>
      <c r="C28"/>
      <c r="D28"/>
      <c r="E28" s="5"/>
      <c r="F28"/>
      <c r="G28" s="17"/>
      <c r="H28" s="17" t="str">
        <f t="shared" si="8"/>
        <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3" s="3" customFormat="1" ht="30" customHeight="1" thickBot="1" x14ac:dyDescent="0.3">
      <c r="A29" s="58"/>
      <c r="B29"/>
      <c r="C29" s="14"/>
      <c r="D29"/>
      <c r="E29" s="5"/>
      <c r="F29" s="60"/>
      <c r="G29" s="17"/>
      <c r="H29" s="17" t="str">
        <f t="shared" si="8"/>
        <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3" s="3" customFormat="1" ht="30" customHeight="1" thickBot="1" x14ac:dyDescent="0.3">
      <c r="A30" s="58" t="s">
        <v>29</v>
      </c>
      <c r="B30"/>
      <c r="C30" s="15"/>
      <c r="D30"/>
      <c r="E30" s="5"/>
      <c r="F30"/>
      <c r="G30" s="17"/>
      <c r="H30" s="17" t="str">
        <f t="shared" si="8"/>
        <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73" s="3" customFormat="1" ht="30" customHeight="1" thickBot="1" x14ac:dyDescent="0.3">
      <c r="A31" s="59" t="s">
        <v>28</v>
      </c>
      <c r="B31"/>
      <c r="C31"/>
      <c r="D31"/>
      <c r="E31" s="5"/>
      <c r="F31"/>
      <c r="G31" s="43"/>
      <c r="H31" s="43" t="str">
        <f t="shared" si="8"/>
        <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3" ht="30" customHeight="1" x14ac:dyDescent="0.25">
      <c r="G32" s="6"/>
    </row>
  </sheetData>
  <mergeCells count="17">
    <mergeCell ref="BM4:BS4"/>
    <mergeCell ref="BH20:BO20"/>
    <mergeCell ref="AS15:BG15"/>
    <mergeCell ref="C3:D3"/>
    <mergeCell ref="C4:D4"/>
    <mergeCell ref="B5:G5"/>
    <mergeCell ref="AK4:AQ4"/>
    <mergeCell ref="AR4:AX4"/>
    <mergeCell ref="N8:Q8"/>
    <mergeCell ref="T10:AS10"/>
    <mergeCell ref="AY4:BE4"/>
    <mergeCell ref="BF4:BL4"/>
    <mergeCell ref="E3:F3"/>
    <mergeCell ref="I4:O4"/>
    <mergeCell ref="P4:V4"/>
    <mergeCell ref="W4:AC4"/>
    <mergeCell ref="AD4:AJ4"/>
  </mergeCells>
  <conditionalFormatting sqref="D7:D27">
    <cfRule type="dataBar" priority="2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7 I8:N8 R8:BL8 I9:BL9 I11:BL14 AT10:BL10 I10:P10 I16:BL19 I15:AS15 BH15:BL15 I20:BH20 I21:BL31">
    <cfRule type="expression" dxfId="15" priority="43">
      <formula>AND(TODAY()&gt;=I$5,TODAY()&lt;J$5)</formula>
    </cfRule>
  </conditionalFormatting>
  <conditionalFormatting sqref="I7:BL7 I8:N8 R8:BL8 I9:BL9 I11:BL14 AT10:BL10 I10:P10 I16:BL19 I15:AS15 BH15:BL15 I20:BH20 I21:BL31">
    <cfRule type="expression" dxfId="14" priority="37">
      <formula>AND(task_start&lt;=I$5,ROUNDDOWN((task_end-task_start+1)*task_progress,0)+task_start-1&gt;=I$5)</formula>
    </cfRule>
    <cfRule type="expression" dxfId="13" priority="38" stopIfTrue="1">
      <formula>AND(task_end&gt;=I$5,task_start&lt;J$5)</formula>
    </cfRule>
  </conditionalFormatting>
  <conditionalFormatting sqref="Q10">
    <cfRule type="expression" dxfId="12" priority="45">
      <formula>AND(TODAY()&gt;=AF$5,TODAY()&lt;AG$5)</formula>
    </cfRule>
  </conditionalFormatting>
  <conditionalFormatting sqref="Q10">
    <cfRule type="expression" dxfId="11" priority="48">
      <formula>AND(task_start&lt;=AF$5,ROUNDDOWN((task_end-task_start+1)*task_progress,0)+task_start-1&gt;=AF$5)</formula>
    </cfRule>
    <cfRule type="expression" dxfId="10" priority="49" stopIfTrue="1">
      <formula>AND(task_end&gt;=AF$5,task_start&lt;AG$5)</formula>
    </cfRule>
  </conditionalFormatting>
  <conditionalFormatting sqref="BM8:BU13">
    <cfRule type="expression" dxfId="9" priority="10">
      <formula>AND(TODAY()&gt;=BM$5,TODAY()&lt;BN$5)</formula>
    </cfRule>
  </conditionalFormatting>
  <conditionalFormatting sqref="BM8:BU13">
    <cfRule type="expression" dxfId="8" priority="8">
      <formula>AND(task_start&lt;=BM$5,ROUNDDOWN((task_end-task_start+1)*task_progress,0)+task_start-1&gt;=BM$5)</formula>
    </cfRule>
    <cfRule type="expression" dxfId="7" priority="9" stopIfTrue="1">
      <formula>AND(task_end&gt;=BM$5,task_start&lt;BN$5)</formula>
    </cfRule>
  </conditionalFormatting>
  <conditionalFormatting sqref="BM14:BU19">
    <cfRule type="expression" dxfId="6" priority="7">
      <formula>AND(TODAY()&gt;=BM$5,TODAY()&lt;BN$5)</formula>
    </cfRule>
  </conditionalFormatting>
  <conditionalFormatting sqref="BM14:BU19">
    <cfRule type="expression" dxfId="5" priority="5">
      <formula>AND(task_start&lt;=BM$5,ROUNDDOWN((task_end-task_start+1)*task_progress,0)+task_start-1&gt;=BM$5)</formula>
    </cfRule>
    <cfRule type="expression" dxfId="4" priority="6" stopIfTrue="1">
      <formula>AND(task_end&gt;=BM$5,task_start&lt;BN$5)</formula>
    </cfRule>
  </conditionalFormatting>
  <conditionalFormatting sqref="BM21:BU25 BP20:BU20">
    <cfRule type="expression" dxfId="3" priority="4">
      <formula>AND(TODAY()&gt;=BM$5,TODAY()&lt;BN$5)</formula>
    </cfRule>
  </conditionalFormatting>
  <conditionalFormatting sqref="BM21:BU25 BP20:BU20">
    <cfRule type="expression" dxfId="2" priority="2">
      <formula>AND(task_start&lt;=BM$5,ROUNDDOWN((task_end-task_start+1)*task_progress,0)+task_start-1&gt;=BM$5)</formula>
    </cfRule>
    <cfRule type="expression" dxfId="1" priority="3" stopIfTrue="1">
      <formula>AND(task_end&gt;=BM$5,task_start&lt;BN$5)</formula>
    </cfRule>
  </conditionalFormatting>
  <conditionalFormatting sqref="BM6:BS7">
    <cfRule type="expression" dxfId="0" priority="1">
      <formula>AND(TODAY()&gt;=BM$5,TODAY()&lt;BN$5)</formula>
    </cfRule>
  </conditionalFormatting>
  <dataValidations disablePrompts="1"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RowHeight="12.75" x14ac:dyDescent="0.2"/>
  <cols>
    <col min="1" max="1" width="87.140625" style="48" customWidth="1"/>
    <col min="2" max="16384" width="9.140625" style="2"/>
  </cols>
  <sheetData>
    <row r="1" spans="1:2" ht="46.5" customHeight="1" x14ac:dyDescent="0.2"/>
    <row r="2" spans="1:2" s="50" customFormat="1" ht="15.75" x14ac:dyDescent="0.25">
      <c r="A2" s="49" t="s">
        <v>13</v>
      </c>
      <c r="B2" s="49"/>
    </row>
    <row r="3" spans="1:2" s="54" customFormat="1" ht="27" customHeight="1" x14ac:dyDescent="0.25">
      <c r="A3" s="55" t="s">
        <v>18</v>
      </c>
      <c r="B3" s="55"/>
    </row>
    <row r="4" spans="1:2" s="51" customFormat="1" ht="26.25" x14ac:dyDescent="0.4">
      <c r="A4" s="52" t="s">
        <v>12</v>
      </c>
    </row>
    <row r="5" spans="1:2" ht="74.099999999999994" customHeight="1" x14ac:dyDescent="0.2">
      <c r="A5" s="53" t="s">
        <v>21</v>
      </c>
    </row>
    <row r="6" spans="1:2" ht="26.25" customHeight="1" x14ac:dyDescent="0.2">
      <c r="A6" s="52" t="s">
        <v>25</v>
      </c>
    </row>
    <row r="7" spans="1:2" s="48" customFormat="1" ht="204.95" customHeight="1" x14ac:dyDescent="0.25">
      <c r="A7" s="57" t="s">
        <v>24</v>
      </c>
    </row>
    <row r="8" spans="1:2" s="51" customFormat="1" ht="26.25" x14ac:dyDescent="0.4">
      <c r="A8" s="52" t="s">
        <v>14</v>
      </c>
    </row>
    <row r="9" spans="1:2" ht="60" x14ac:dyDescent="0.2">
      <c r="A9" s="53" t="s">
        <v>23</v>
      </c>
    </row>
    <row r="10" spans="1:2" s="48" customFormat="1" ht="27.95" customHeight="1" x14ac:dyDescent="0.25">
      <c r="A10" s="56" t="s">
        <v>20</v>
      </c>
    </row>
    <row r="11" spans="1:2" s="51" customFormat="1" ht="26.25" x14ac:dyDescent="0.4">
      <c r="A11" s="52" t="s">
        <v>11</v>
      </c>
    </row>
    <row r="12" spans="1:2" ht="30" x14ac:dyDescent="0.2">
      <c r="A12" s="53" t="s">
        <v>19</v>
      </c>
    </row>
    <row r="13" spans="1:2" s="48" customFormat="1" ht="27.95" customHeight="1" x14ac:dyDescent="0.25">
      <c r="A13" s="56" t="s">
        <v>4</v>
      </c>
    </row>
    <row r="14" spans="1:2" s="51" customFormat="1" ht="26.25" x14ac:dyDescent="0.4">
      <c r="A14" s="52" t="s">
        <v>15</v>
      </c>
    </row>
    <row r="15" spans="1:2" ht="75" customHeight="1" x14ac:dyDescent="0.2">
      <c r="A15" s="53" t="s">
        <v>16</v>
      </c>
    </row>
    <row r="16" spans="1:2" ht="75" x14ac:dyDescent="0.2">
      <c r="A16" s="53" t="s">
        <v>17</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ProjectSchedule</vt:lpstr>
      <vt:lpstr>About</vt:lpstr>
      <vt:lpstr>Display_Week</vt:lpstr>
      <vt:lpstr>ProjectSchedule!Print_Titles</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2020-11-17T21:39:27Z</dcterms:modified>
</cp:coreProperties>
</file>